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10.18.11.9\home\02koueikigyo\02 業務\01 共通業務\06 経営健全化\04 経営比較分析表\06 R02年度\01 作成・公表依頼\HP掲載\15 上小阿仁村\"/>
    </mc:Choice>
  </mc:AlternateContent>
  <xr:revisionPtr revIDLastSave="0" documentId="13_ncr:1_{99FEE365-1C9F-4F87-8A82-2A2D73EB7CBF}" xr6:coauthVersionLast="45" xr6:coauthVersionMax="45" xr10:uidLastSave="{00000000-0000-0000-0000-000000000000}"/>
  <workbookProtection workbookAlgorithmName="SHA-512" workbookHashValue="HF0JUKPOJiqo8UzY+A4xR4Zr9kKCq/Lyi5H4qgsxxX0cWm5+W9gue9+2iKrS0ZPUCJjL0mf795FDIqIUN15Kjg==" workbookSaltValue="T/BZqIPLpllPKIE1cf+dDg=="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W6" i="5"/>
  <c r="AT10" i="4" s="1"/>
  <c r="V6" i="5"/>
  <c r="U6" i="5"/>
  <c r="BB8" i="4" s="1"/>
  <c r="T6" i="5"/>
  <c r="S6" i="5"/>
  <c r="AL8" i="4" s="1"/>
  <c r="R6" i="5"/>
  <c r="Q6" i="5"/>
  <c r="W10" i="4" s="1"/>
  <c r="P6" i="5"/>
  <c r="O6" i="5"/>
  <c r="I10" i="4" s="1"/>
  <c r="N6" i="5"/>
  <c r="M6" i="5"/>
  <c r="AD8" i="4" s="1"/>
  <c r="L6" i="5"/>
  <c r="K6" i="5"/>
  <c r="P8" i="4" s="1"/>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H86" i="4"/>
  <c r="BB10" i="4"/>
  <c r="AL10" i="4"/>
  <c r="AD10" i="4"/>
  <c r="P10" i="4"/>
  <c r="B10" i="4"/>
  <c r="AT8" i="4"/>
  <c r="W8" i="4"/>
  <c r="I8" i="4"/>
  <c r="B6" i="4"/>
</calcChain>
</file>

<file path=xl/sharedStrings.xml><?xml version="1.0" encoding="utf-8"?>
<sst xmlns="http://schemas.openxmlformats.org/spreadsheetml/2006/main" count="236" uniqueCount="119">
  <si>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</si>
  <si>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</si>
  <si>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</si>
  <si>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</si>
  <si>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</si>
  <si>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</si>
  <si>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</si>
  <si>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</si>
  <si>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</si>
  <si>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</si>
  <si>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</si>
  <si>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</si>
  <si>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</si>
  <si>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</si>
  <si>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</si>
  <si>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</si>
  <si>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</si>
  <si>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</si>
  <si>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</si>
  <si>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</si>
  <si>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</si>
  <si>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</si>
  <si>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</si>
  <si>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</si>
  <si>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</si>
  <si>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</si>
  <si>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</si>
  <si>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</si>
  <si>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</si>
  <si>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</si>
  <si>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</si>
  <si>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</si>
  <si>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</si>
  <si>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</si>
  <si>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</si>
  <si>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</si>
  <si>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</si>
  <si>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</si>
  <si>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</si>
  <si>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</si>
  <si>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</si>
  <si>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</si>
  <si>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</si>
  <si>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</si>
  <si>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</si>
  <si>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</si>
  <si>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</si>
  <si>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</si>
  <si>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</si>
  <si>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</si>
  <si>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</si>
  <si>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</si>
  <si>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</si>
  <si>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</si>
  <si>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</si>
  <si>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</si>
  <si>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</si>
  <si>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</si>
  <si>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</si>
  <si>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</si>
  <si>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</si>
  <si>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</si>
  <si>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</si>
  <si>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</si>
  <si>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</si>
  <si>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</si>
  <si>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</si>
  <si>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</si>
  <si>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</si>
  <si>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</si>
  <si>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</si>
  <si>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</si>
  <si>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</si>
  <si>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</si>
  <si>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</si>
  <si>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</si>
  <si>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</si>
  <si>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</si>
  <si>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</si>
  <si>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</si>
  <si>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</si>
  <si>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</si>
  <si>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</si>
  <si>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</si>
  <si>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</si>
  <si>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</si>
  <si>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</si>
  <si>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</si>
  <si>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</si>
  <si>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</si>
  <si>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</si>
  <si>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</si>
  <si>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</si>
  <si>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</si>
  <si>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</si>
  <si>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</si>
  <si>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</si>
  <si>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</si>
  <si>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上小阿仁村</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</si>
  <si>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</si>
  <si>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</si>
  <si>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</si>
  <si>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</si>
  <si>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</si>
  <si>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</si>
  <si>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</si>
  <si>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</si>
  <si>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</si>
  <si>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</si>
  <si>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</si>
  <si>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</si>
  <si>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</si>
  <si>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</si>
  <si>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</si>
  <si>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</si>
  <si>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</si>
  <si>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平成１３年度の供用開始から１５年以上経過しているが、管路は耐用年数からみても当面更新する予定はない。
　施設関係については、更新時期を迎えていることから、修繕計画に基づき、財政負担が集中しないよう、中長期的に更新を進めていく。</t>
    <rPh sb="1" eb="3">
      <t>ヘイセイ</t>
    </rPh>
    <rPh sb="5" eb="6">
      <t>ネン</t>
    </rPh>
    <rPh sb="6" eb="7">
      <t>ド</t>
    </rPh>
    <rPh sb="8" eb="10">
      <t>キョウヨウ</t>
    </rPh>
    <rPh sb="10" eb="12">
      <t>カイシ</t>
    </rPh>
    <rPh sb="16" eb="17">
      <t>ネン</t>
    </rPh>
    <rPh sb="17" eb="19">
      <t>イジョウ</t>
    </rPh>
    <rPh sb="19" eb="21">
      <t>ケイカ</t>
    </rPh>
    <rPh sb="27" eb="29">
      <t>カンロ</t>
    </rPh>
    <rPh sb="30" eb="32">
      <t>タイヨウ</t>
    </rPh>
    <rPh sb="32" eb="34">
      <t>ネンスウ</t>
    </rPh>
    <rPh sb="39" eb="41">
      <t>トウメン</t>
    </rPh>
    <rPh sb="41" eb="43">
      <t>コウシン</t>
    </rPh>
    <rPh sb="45" eb="47">
      <t>ヨテイ</t>
    </rPh>
    <rPh sb="53" eb="55">
      <t>シセツ</t>
    </rPh>
    <rPh sb="55" eb="57">
      <t>カンケイ</t>
    </rPh>
    <rPh sb="63" eb="65">
      <t>コウシン</t>
    </rPh>
    <rPh sb="65" eb="67">
      <t>ジキ</t>
    </rPh>
    <rPh sb="68" eb="69">
      <t>ムカ</t>
    </rPh>
    <rPh sb="78" eb="80">
      <t>シュウゼン</t>
    </rPh>
    <rPh sb="80" eb="82">
      <t>ケイカク</t>
    </rPh>
    <rPh sb="83" eb="84">
      <t>モト</t>
    </rPh>
    <rPh sb="87" eb="89">
      <t>ザイセイ</t>
    </rPh>
    <rPh sb="89" eb="91">
      <t>フタン</t>
    </rPh>
    <rPh sb="92" eb="94">
      <t>シュウチュウ</t>
    </rPh>
    <rPh sb="100" eb="104">
      <t>チュウチョウキテキ</t>
    </rPh>
    <rPh sb="105" eb="107">
      <t>コウシン</t>
    </rPh>
    <rPh sb="108" eb="109">
      <t>スス</t>
    </rPh>
    <phoneticPr fontId="4"/>
  </si>
  <si>
    <t>　大きな事業が無く償還金が減少し、基準外繰入金の増加により一部項目で改善が見られたが、一般会計からの繰入金に依存する体制は変わっていない。
　人口減少による使用料の減少が見られるが料金改正からそれほど時期が経過しておらず、値上げは現実的に難しいため、今後も厳しい運営状況となる見通しである。
　そのため、施設や機器の更新については長寿命化などの措置を講じながら、集中的な財政負担を避けて修繕計画に基づいた計画的な更新を進める。
　令和３年度中には隣接する農集施設との統合を予定しており、施設利用率の改善を図りつつ、効率的な事業運営を進めていく。</t>
    <rPh sb="1" eb="2">
      <t>オオ</t>
    </rPh>
    <rPh sb="4" eb="6">
      <t>ジギョウ</t>
    </rPh>
    <rPh sb="7" eb="8">
      <t>ナ</t>
    </rPh>
    <rPh sb="9" eb="12">
      <t>ショウカンキン</t>
    </rPh>
    <rPh sb="13" eb="15">
      <t>ゲンショウ</t>
    </rPh>
    <rPh sb="29" eb="31">
      <t>イチブ</t>
    </rPh>
    <rPh sb="71" eb="73">
      <t>ジンコウ</t>
    </rPh>
    <rPh sb="73" eb="75">
      <t>ゲンショウ</t>
    </rPh>
    <rPh sb="78" eb="81">
      <t>シヨウリョウ</t>
    </rPh>
    <rPh sb="82" eb="84">
      <t>ゲンショウ</t>
    </rPh>
    <rPh sb="85" eb="86">
      <t>ミ</t>
    </rPh>
    <rPh sb="90" eb="92">
      <t>リョウキン</t>
    </rPh>
    <rPh sb="92" eb="94">
      <t>カイセイ</t>
    </rPh>
    <rPh sb="100" eb="102">
      <t>ジキ</t>
    </rPh>
    <rPh sb="103" eb="105">
      <t>ケイカ</t>
    </rPh>
    <rPh sb="111" eb="113">
      <t>ネア</t>
    </rPh>
    <rPh sb="115" eb="118">
      <t>ゲンジツテキ</t>
    </rPh>
    <rPh sb="119" eb="120">
      <t>ムズカ</t>
    </rPh>
    <rPh sb="125" eb="127">
      <t>コンゴ</t>
    </rPh>
    <rPh sb="128" eb="129">
      <t>キビ</t>
    </rPh>
    <rPh sb="131" eb="133">
      <t>ウンエイ</t>
    </rPh>
    <rPh sb="133" eb="135">
      <t>ジョウキョウ</t>
    </rPh>
    <rPh sb="138" eb="140">
      <t>ミトオ</t>
    </rPh>
    <rPh sb="152" eb="154">
      <t>シセツ</t>
    </rPh>
    <rPh sb="155" eb="157">
      <t>キキ</t>
    </rPh>
    <rPh sb="158" eb="160">
      <t>コウシン</t>
    </rPh>
    <rPh sb="165" eb="166">
      <t>チョウ</t>
    </rPh>
    <rPh sb="166" eb="169">
      <t>ジュミョウカ</t>
    </rPh>
    <rPh sb="172" eb="174">
      <t>ソチ</t>
    </rPh>
    <rPh sb="175" eb="176">
      <t>コウ</t>
    </rPh>
    <rPh sb="181" eb="184">
      <t>シュウチュウテキ</t>
    </rPh>
    <rPh sb="185" eb="187">
      <t>ザイセイ</t>
    </rPh>
    <rPh sb="187" eb="189">
      <t>フタン</t>
    </rPh>
    <rPh sb="190" eb="191">
      <t>サ</t>
    </rPh>
    <rPh sb="193" eb="195">
      <t>シュウゼン</t>
    </rPh>
    <rPh sb="195" eb="197">
      <t>ケイカク</t>
    </rPh>
    <rPh sb="198" eb="199">
      <t>モト</t>
    </rPh>
    <rPh sb="202" eb="205">
      <t>ケイカクテキ</t>
    </rPh>
    <rPh sb="206" eb="208">
      <t>コウシン</t>
    </rPh>
    <rPh sb="209" eb="210">
      <t>スス</t>
    </rPh>
    <rPh sb="218" eb="219">
      <t>ネン</t>
    </rPh>
    <rPh sb="219" eb="220">
      <t>ド</t>
    </rPh>
    <rPh sb="220" eb="221">
      <t>ナカ</t>
    </rPh>
    <rPh sb="223" eb="225">
      <t>リンセツ</t>
    </rPh>
    <rPh sb="227" eb="229">
      <t>ノウシュウ</t>
    </rPh>
    <rPh sb="229" eb="231">
      <t>シセツ</t>
    </rPh>
    <rPh sb="233" eb="235">
      <t>トウゴウ</t>
    </rPh>
    <rPh sb="236" eb="238">
      <t>ヨテイ</t>
    </rPh>
    <rPh sb="243" eb="245">
      <t>シセツ</t>
    </rPh>
    <rPh sb="245" eb="248">
      <t>リヨウリツ</t>
    </rPh>
    <rPh sb="249" eb="251">
      <t>カイゼン</t>
    </rPh>
    <rPh sb="252" eb="253">
      <t>ハカ</t>
    </rPh>
    <rPh sb="257" eb="260">
      <t>コウリツテキ</t>
    </rPh>
    <rPh sb="261" eb="263">
      <t>ジギョウ</t>
    </rPh>
    <rPh sb="263" eb="265">
      <t>ウンエイ</t>
    </rPh>
    <rPh sb="266" eb="267">
      <t>スス</t>
    </rPh>
    <phoneticPr fontId="4"/>
  </si>
  <si>
    <t>　財源構成は、歳出総額に対する使用料収入が占める割合が約３６％ほどに留まり、残り約６４％を一般会計繰入金で賄われ、主に償還金及び人件費に充てられている。
　使用料収入の減少等により経費回収率は約０．８％減少し、全国及び類似団体平均値を下回った。それに伴い、総収益が減少したため、収益的収支比率は前年度から約９．２％減少した。
　汚水処理原価は前年度より約２１．１円増加し、全国及び類似団体平均値より依然として高い数値となっており、施設稼働率は１．５％減少し３０％台を割り込み、平均値を大きく下回った。
　平成２５年度の料金改定や消費税増税により使用料単価は３，７７４円／２０㎥となり県内の他自治体と比べて高い設定となっているものの、施設稼働率が低いため汚水処理原価が高く、汚水処理費が嵩んでいる。</t>
    <rPh sb="1" eb="3">
      <t>ザイゲン</t>
    </rPh>
    <rPh sb="3" eb="5">
      <t>コウセイ</t>
    </rPh>
    <rPh sb="7" eb="9">
      <t>サイシュツ</t>
    </rPh>
    <rPh sb="9" eb="11">
      <t>ソウガク</t>
    </rPh>
    <rPh sb="12" eb="13">
      <t>タイ</t>
    </rPh>
    <rPh sb="15" eb="17">
      <t>シヨウ</t>
    </rPh>
    <rPh sb="17" eb="18">
      <t>リョウ</t>
    </rPh>
    <rPh sb="18" eb="20">
      <t>シュウニュウ</t>
    </rPh>
    <rPh sb="21" eb="22">
      <t>シ</t>
    </rPh>
    <rPh sb="24" eb="26">
      <t>ワリアイ</t>
    </rPh>
    <rPh sb="27" eb="28">
      <t>ヤク</t>
    </rPh>
    <rPh sb="34" eb="35">
      <t>トド</t>
    </rPh>
    <rPh sb="38" eb="39">
      <t>ノコ</t>
    </rPh>
    <rPh sb="40" eb="41">
      <t>ヤク</t>
    </rPh>
    <rPh sb="45" eb="47">
      <t>イッパン</t>
    </rPh>
    <rPh sb="47" eb="49">
      <t>カイケイ</t>
    </rPh>
    <rPh sb="49" eb="51">
      <t>クリイレ</t>
    </rPh>
    <rPh sb="51" eb="52">
      <t>キン</t>
    </rPh>
    <rPh sb="53" eb="54">
      <t>マカナ</t>
    </rPh>
    <rPh sb="57" eb="58">
      <t>オモ</t>
    </rPh>
    <rPh sb="59" eb="62">
      <t>ショウカンキン</t>
    </rPh>
    <rPh sb="62" eb="63">
      <t>オヨ</t>
    </rPh>
    <rPh sb="64" eb="67">
      <t>ジンケンヒ</t>
    </rPh>
    <rPh sb="68" eb="69">
      <t>ア</t>
    </rPh>
    <rPh sb="86" eb="87">
      <t>ナド</t>
    </rPh>
    <rPh sb="125" eb="126">
      <t>トモナ</t>
    </rPh>
    <rPh sb="142" eb="144">
      <t>シュウシ</t>
    </rPh>
    <rPh sb="160" eb="163">
      <t>ヘイキンチ</t>
    </rPh>
    <rPh sb="164" eb="166">
      <t>シタマワ</t>
    </rPh>
    <rPh sb="171" eb="173">
      <t>オスイ</t>
    </rPh>
    <rPh sb="173" eb="175">
      <t>ショリ</t>
    </rPh>
    <rPh sb="175" eb="177">
      <t>ゲンカ</t>
    </rPh>
    <rPh sb="183" eb="184">
      <t>ヤク</t>
    </rPh>
    <rPh sb="188" eb="189">
      <t>エン</t>
    </rPh>
    <rPh sb="189" eb="191">
      <t>ゾウカ</t>
    </rPh>
    <rPh sb="193" eb="195">
      <t>ゼンコク</t>
    </rPh>
    <rPh sb="195" eb="196">
      <t>オヨ</t>
    </rPh>
    <rPh sb="197" eb="199">
      <t>ルイジ</t>
    </rPh>
    <rPh sb="199" eb="201">
      <t>ダンタイ</t>
    </rPh>
    <rPh sb="201" eb="204">
      <t>ヘイキンチ</t>
    </rPh>
    <rPh sb="213" eb="215">
      <t>スウチ</t>
    </rPh>
    <rPh sb="224" eb="226">
      <t>シセツ</t>
    </rPh>
    <rPh sb="226" eb="228">
      <t>カドウ</t>
    </rPh>
    <rPh sb="231" eb="232">
      <t>ダイ</t>
    </rPh>
    <rPh sb="233" eb="234">
      <t>ワ</t>
    </rPh>
    <rPh sb="235" eb="236">
      <t>コ</t>
    </rPh>
    <rPh sb="240" eb="241">
      <t>ヤク</t>
    </rPh>
    <rPh sb="245" eb="248">
      <t>ヘイキンチ</t>
    </rPh>
    <rPh sb="249" eb="250">
      <t>オオ</t>
    </rPh>
    <rPh sb="252" eb="254">
      <t>シタマワ</t>
    </rPh>
    <rPh sb="259" eb="261">
      <t>ヘイセイ</t>
    </rPh>
    <rPh sb="264" eb="267">
      <t>ショウヒゼイ</t>
    </rPh>
    <rPh sb="267" eb="269">
      <t>ゾウゼイ</t>
    </rPh>
    <rPh sb="269" eb="270">
      <t>ネン</t>
    </rPh>
    <rPh sb="270" eb="271">
      <t>ド</t>
    </rPh>
    <rPh sb="272" eb="274">
      <t>リョウキン</t>
    </rPh>
    <rPh sb="274" eb="276">
      <t>カイテイ</t>
    </rPh>
    <rPh sb="290" eb="291">
      <t>エン</t>
    </rPh>
    <rPh sb="298" eb="300">
      <t>ケンナイ</t>
    </rPh>
    <rPh sb="301" eb="302">
      <t>ホカ</t>
    </rPh>
    <rPh sb="302" eb="305">
      <t>ジチタイ</t>
    </rPh>
    <rPh sb="306" eb="307">
      <t>クラ</t>
    </rPh>
    <rPh sb="309" eb="310">
      <t>タカ</t>
    </rPh>
    <rPh sb="311" eb="313">
      <t>セッテイ</t>
    </rPh>
    <rPh sb="323" eb="325">
      <t>シセツ</t>
    </rPh>
    <rPh sb="325" eb="327">
      <t>カドウ</t>
    </rPh>
    <rPh sb="327" eb="328">
      <t>リツ</t>
    </rPh>
    <rPh sb="329" eb="330">
      <t>ヒク</t>
    </rPh>
    <rPh sb="333" eb="335">
      <t>オスイ</t>
    </rPh>
    <rPh sb="335" eb="337">
      <t>ショリ</t>
    </rPh>
    <rPh sb="337" eb="339">
      <t>ゲンカ</t>
    </rPh>
    <rPh sb="340" eb="341">
      <t>タカ</t>
    </rPh>
    <rPh sb="343" eb="345">
      <t>オスイ</t>
    </rPh>
    <rPh sb="345" eb="347">
      <t>ショリ</t>
    </rPh>
    <rPh sb="347" eb="348">
      <t>ヒカサ</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</si>
</sst>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08D-4384-A879-1F5E450F503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0.26</c:v>
                </c:pt>
                <c:pt idx="1">
                  <c:v>0.09</c:v>
                </c:pt>
                <c:pt idx="2">
                  <c:v>0.09</c:v>
                </c:pt>
                <c:pt idx="3">
                  <c:v>0.13</c:v>
                </c:pt>
                <c:pt idx="4">
                  <c:v>0.36</c:v>
                </c:pt>
              </c:numCache>
            </c:numRef>
          </c:val>
          <c:smooth val="0"/>
          <c:extLst>
            <c:ext xmlns:c16="http://schemas.microsoft.com/office/drawing/2014/chart" uri="{C3380CC4-5D6E-409C-BE32-E72D297353CC}">
              <c16:uniqueId val="{00000001-B08D-4384-A879-1F5E450F503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32.24</c:v>
                </c:pt>
                <c:pt idx="1">
                  <c:v>32.5</c:v>
                </c:pt>
                <c:pt idx="2">
                  <c:v>32.369999999999997</c:v>
                </c:pt>
                <c:pt idx="3">
                  <c:v>30.13</c:v>
                </c:pt>
                <c:pt idx="4">
                  <c:v>28.68</c:v>
                </c:pt>
              </c:numCache>
            </c:numRef>
          </c:val>
          <c:extLst>
            <c:ext xmlns:c16="http://schemas.microsoft.com/office/drawing/2014/chart" uri="{C3380CC4-5D6E-409C-BE32-E72D297353CC}">
              <c16:uniqueId val="{00000000-0AA6-4804-B79F-949C9AEE6920}"/>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36.65</c:v>
                </c:pt>
                <c:pt idx="1">
                  <c:v>42.9</c:v>
                </c:pt>
                <c:pt idx="2">
                  <c:v>43.36</c:v>
                </c:pt>
                <c:pt idx="3">
                  <c:v>42.56</c:v>
                </c:pt>
                <c:pt idx="4">
                  <c:v>42.47</c:v>
                </c:pt>
              </c:numCache>
            </c:numRef>
          </c:val>
          <c:smooth val="0"/>
          <c:extLst>
            <c:ext xmlns:c16="http://schemas.microsoft.com/office/drawing/2014/chart" uri="{C3380CC4-5D6E-409C-BE32-E72D297353CC}">
              <c16:uniqueId val="{00000001-0AA6-4804-B79F-949C9AEE6920}"/>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84.01</c:v>
                </c:pt>
                <c:pt idx="1">
                  <c:v>84.45</c:v>
                </c:pt>
                <c:pt idx="2">
                  <c:v>85.08</c:v>
                </c:pt>
                <c:pt idx="3">
                  <c:v>85.06</c:v>
                </c:pt>
                <c:pt idx="4">
                  <c:v>85.43</c:v>
                </c:pt>
              </c:numCache>
            </c:numRef>
          </c:val>
          <c:extLst>
            <c:ext xmlns:c16="http://schemas.microsoft.com/office/drawing/2014/chart" uri="{C3380CC4-5D6E-409C-BE32-E72D297353CC}">
              <c16:uniqueId val="{00000000-7E4E-4657-A9C7-85044D5389B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68.83</c:v>
                </c:pt>
                <c:pt idx="1">
                  <c:v>83.5</c:v>
                </c:pt>
                <c:pt idx="2">
                  <c:v>83.06</c:v>
                </c:pt>
                <c:pt idx="3">
                  <c:v>83.32</c:v>
                </c:pt>
                <c:pt idx="4">
                  <c:v>83.75</c:v>
                </c:pt>
              </c:numCache>
            </c:numRef>
          </c:val>
          <c:smooth val="0"/>
          <c:extLst>
            <c:ext xmlns:c16="http://schemas.microsoft.com/office/drawing/2014/chart" uri="{C3380CC4-5D6E-409C-BE32-E72D297353CC}">
              <c16:uniqueId val="{00000001-7E4E-4657-A9C7-85044D5389B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88.77</c:v>
                </c:pt>
                <c:pt idx="1">
                  <c:v>87.97</c:v>
                </c:pt>
                <c:pt idx="2">
                  <c:v>98.15</c:v>
                </c:pt>
                <c:pt idx="3">
                  <c:v>110.61</c:v>
                </c:pt>
                <c:pt idx="4">
                  <c:v>101.4</c:v>
                </c:pt>
              </c:numCache>
            </c:numRef>
          </c:val>
          <c:extLst>
            <c:ext xmlns:c16="http://schemas.microsoft.com/office/drawing/2014/chart" uri="{C3380CC4-5D6E-409C-BE32-E72D297353CC}">
              <c16:uniqueId val="{00000000-5F54-4281-A9C9-71008D3873F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F54-4281-A9C9-71008D3873F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9E4-4705-A0E9-37BE476791E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9E4-4705-A0E9-37BE476791E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757-4846-97F8-D273A23BA11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757-4846-97F8-D273A23BA11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DE7-40F4-A2B5-86C7E7A63E7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DE7-40F4-A2B5-86C7E7A63E7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FDA-455F-85D5-045C51A5E9A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FDA-455F-85D5-045C51A5E9A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formatCode="#,##0.00;&quot;△&quot;#,##0.00">
                  <c:v>0</c:v>
                </c:pt>
                <c:pt idx="1">
                  <c:v>462.03</c:v>
                </c:pt>
                <c:pt idx="2">
                  <c:v>435.21</c:v>
                </c:pt>
                <c:pt idx="3">
                  <c:v>419.65</c:v>
                </c:pt>
                <c:pt idx="4" formatCode="#,##0.00;&quot;△&quot;#,##0.00">
                  <c:v>0</c:v>
                </c:pt>
              </c:numCache>
            </c:numRef>
          </c:val>
          <c:extLst>
            <c:ext xmlns:c16="http://schemas.microsoft.com/office/drawing/2014/chart" uri="{C3380CC4-5D6E-409C-BE32-E72D297353CC}">
              <c16:uniqueId val="{00000000-E7F6-468C-8487-6574569E1E1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1673.47</c:v>
                </c:pt>
                <c:pt idx="1">
                  <c:v>1298.9100000000001</c:v>
                </c:pt>
                <c:pt idx="2">
                  <c:v>1243.71</c:v>
                </c:pt>
                <c:pt idx="3">
                  <c:v>1194.1500000000001</c:v>
                </c:pt>
                <c:pt idx="4">
                  <c:v>1206.79</c:v>
                </c:pt>
              </c:numCache>
            </c:numRef>
          </c:val>
          <c:smooth val="0"/>
          <c:extLst>
            <c:ext xmlns:c16="http://schemas.microsoft.com/office/drawing/2014/chart" uri="{C3380CC4-5D6E-409C-BE32-E72D297353CC}">
              <c16:uniqueId val="{00000001-E7F6-468C-8487-6574569E1E1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61.94</c:v>
                </c:pt>
                <c:pt idx="1">
                  <c:v>61.91</c:v>
                </c:pt>
                <c:pt idx="2">
                  <c:v>72.02</c:v>
                </c:pt>
                <c:pt idx="3">
                  <c:v>62.68</c:v>
                </c:pt>
                <c:pt idx="4">
                  <c:v>61.92</c:v>
                </c:pt>
              </c:numCache>
            </c:numRef>
          </c:val>
          <c:extLst>
            <c:ext xmlns:c16="http://schemas.microsoft.com/office/drawing/2014/chart" uri="{C3380CC4-5D6E-409C-BE32-E72D297353CC}">
              <c16:uniqueId val="{00000000-54BA-491E-956C-049DA0DFDB01}"/>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49.22</c:v>
                </c:pt>
                <c:pt idx="1">
                  <c:v>69.87</c:v>
                </c:pt>
                <c:pt idx="2">
                  <c:v>74.3</c:v>
                </c:pt>
                <c:pt idx="3">
                  <c:v>72.260000000000005</c:v>
                </c:pt>
                <c:pt idx="4">
                  <c:v>71.84</c:v>
                </c:pt>
              </c:numCache>
            </c:numRef>
          </c:val>
          <c:smooth val="0"/>
          <c:extLst>
            <c:ext xmlns:c16="http://schemas.microsoft.com/office/drawing/2014/chart" uri="{C3380CC4-5D6E-409C-BE32-E72D297353CC}">
              <c16:uniqueId val="{00000001-54BA-491E-956C-049DA0DFDB01}"/>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361.53</c:v>
                </c:pt>
                <c:pt idx="1">
                  <c:v>352.75</c:v>
                </c:pt>
                <c:pt idx="2">
                  <c:v>298.26</c:v>
                </c:pt>
                <c:pt idx="3">
                  <c:v>349.79</c:v>
                </c:pt>
                <c:pt idx="4">
                  <c:v>370.91</c:v>
                </c:pt>
              </c:numCache>
            </c:numRef>
          </c:val>
          <c:extLst>
            <c:ext xmlns:c16="http://schemas.microsoft.com/office/drawing/2014/chart" uri="{C3380CC4-5D6E-409C-BE32-E72D297353CC}">
              <c16:uniqueId val="{00000000-1CE2-484B-A9FE-D445E4DB47F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332.02</c:v>
                </c:pt>
                <c:pt idx="1">
                  <c:v>234.96</c:v>
                </c:pt>
                <c:pt idx="2">
                  <c:v>221.81</c:v>
                </c:pt>
                <c:pt idx="3">
                  <c:v>230.02</c:v>
                </c:pt>
                <c:pt idx="4">
                  <c:v>228.47</c:v>
                </c:pt>
              </c:numCache>
            </c:numRef>
          </c:val>
          <c:smooth val="0"/>
          <c:extLst>
            <c:ext xmlns:c16="http://schemas.microsoft.com/office/drawing/2014/chart" uri="{C3380CC4-5D6E-409C-BE32-E72D297353CC}">
              <c16:uniqueId val="{00000001-1CE2-484B-A9FE-D445E4DB47F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70" zoomScaleNormal="7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上小阿仁村</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69">
        <f>データ!S6</f>
        <v>2253</v>
      </c>
      <c r="AM8" s="69"/>
      <c r="AN8" s="69"/>
      <c r="AO8" s="69"/>
      <c r="AP8" s="69"/>
      <c r="AQ8" s="69"/>
      <c r="AR8" s="69"/>
      <c r="AS8" s="69"/>
      <c r="AT8" s="68">
        <f>データ!T6</f>
        <v>256.72000000000003</v>
      </c>
      <c r="AU8" s="68"/>
      <c r="AV8" s="68"/>
      <c r="AW8" s="68"/>
      <c r="AX8" s="68"/>
      <c r="AY8" s="68"/>
      <c r="AZ8" s="68"/>
      <c r="BA8" s="68"/>
      <c r="BB8" s="68">
        <f>データ!U6</f>
        <v>8.7799999999999994</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40.42</v>
      </c>
      <c r="Q10" s="68"/>
      <c r="R10" s="68"/>
      <c r="S10" s="68"/>
      <c r="T10" s="68"/>
      <c r="U10" s="68"/>
      <c r="V10" s="68"/>
      <c r="W10" s="68">
        <f>データ!Q6</f>
        <v>90</v>
      </c>
      <c r="X10" s="68"/>
      <c r="Y10" s="68"/>
      <c r="Z10" s="68"/>
      <c r="AA10" s="68"/>
      <c r="AB10" s="68"/>
      <c r="AC10" s="68"/>
      <c r="AD10" s="69">
        <f>データ!R6</f>
        <v>3774</v>
      </c>
      <c r="AE10" s="69"/>
      <c r="AF10" s="69"/>
      <c r="AG10" s="69"/>
      <c r="AH10" s="69"/>
      <c r="AI10" s="69"/>
      <c r="AJ10" s="69"/>
      <c r="AK10" s="2"/>
      <c r="AL10" s="69">
        <f>データ!V6</f>
        <v>899</v>
      </c>
      <c r="AM10" s="69"/>
      <c r="AN10" s="69"/>
      <c r="AO10" s="69"/>
      <c r="AP10" s="69"/>
      <c r="AQ10" s="69"/>
      <c r="AR10" s="69"/>
      <c r="AS10" s="69"/>
      <c r="AT10" s="68">
        <f>データ!W6</f>
        <v>0.56999999999999995</v>
      </c>
      <c r="AU10" s="68"/>
      <c r="AV10" s="68"/>
      <c r="AW10" s="68"/>
      <c r="AX10" s="68"/>
      <c r="AY10" s="68"/>
      <c r="AZ10" s="68"/>
      <c r="BA10" s="68"/>
      <c r="BB10" s="68">
        <f>データ!X6</f>
        <v>1577.19</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【1,218.70】</v>
      </c>
      <c r="I86" s="26" t="str">
        <f>データ!CA6</f>
        <v>【74.17】</v>
      </c>
      <c r="J86" s="26" t="str">
        <f>データ!CL6</f>
        <v>【218.56】</v>
      </c>
      <c r="K86" s="26" t="str">
        <f>データ!CW6</f>
        <v>【42.86】</v>
      </c>
      <c r="L86" s="26" t="str">
        <f>データ!DH6</f>
        <v>【84.20】</v>
      </c>
      <c r="M86" s="26" t="s">
        <v>43</v>
      </c>
      <c r="N86" s="26" t="s">
        <v>44</v>
      </c>
      <c r="O86" s="26" t="str">
        <f>データ!EO6</f>
        <v>【0.28】</v>
      </c>
    </row>
  </sheetData>
  <sheetProtection algorithmName="SHA-512" hashValue="a9Sh2/21WfuRmgVWBIEJQRtYJ/ts+hwU1EWQfQXA3+Gv25OKL+XIpywQ/oY//3qDwlmt0S2zGmKj54jnwHRvOQ==" saltValue="BNp8JxOYAq/fNqcNH3rBv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53279</v>
      </c>
      <c r="D6" s="33">
        <f t="shared" si="3"/>
        <v>47</v>
      </c>
      <c r="E6" s="33">
        <f t="shared" si="3"/>
        <v>17</v>
      </c>
      <c r="F6" s="33">
        <f t="shared" si="3"/>
        <v>4</v>
      </c>
      <c r="G6" s="33">
        <f t="shared" si="3"/>
        <v>0</v>
      </c>
      <c r="H6" s="33" t="str">
        <f t="shared" si="3"/>
        <v>秋田県　上小阿仁村</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40.42</v>
      </c>
      <c r="Q6" s="34">
        <f t="shared" si="3"/>
        <v>90</v>
      </c>
      <c r="R6" s="34">
        <f t="shared" si="3"/>
        <v>3774</v>
      </c>
      <c r="S6" s="34">
        <f t="shared" si="3"/>
        <v>2253</v>
      </c>
      <c r="T6" s="34">
        <f t="shared" si="3"/>
        <v>256.72000000000003</v>
      </c>
      <c r="U6" s="34">
        <f t="shared" si="3"/>
        <v>8.7799999999999994</v>
      </c>
      <c r="V6" s="34">
        <f t="shared" si="3"/>
        <v>899</v>
      </c>
      <c r="W6" s="34">
        <f t="shared" si="3"/>
        <v>0.56999999999999995</v>
      </c>
      <c r="X6" s="34">
        <f t="shared" si="3"/>
        <v>1577.19</v>
      </c>
      <c r="Y6" s="35">
        <f>IF(Y7="",NA(),Y7)</f>
        <v>88.77</v>
      </c>
      <c r="Z6" s="35">
        <f t="shared" ref="Z6:AH6" si="4">IF(Z7="",NA(),Z7)</f>
        <v>87.97</v>
      </c>
      <c r="AA6" s="35">
        <f t="shared" si="4"/>
        <v>98.15</v>
      </c>
      <c r="AB6" s="35">
        <f t="shared" si="4"/>
        <v>110.61</v>
      </c>
      <c r="AC6" s="35">
        <f t="shared" si="4"/>
        <v>101.4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5">
        <f t="shared" ref="BG6:BO6" si="7">IF(BG7="",NA(),BG7)</f>
        <v>462.03</v>
      </c>
      <c r="BH6" s="35">
        <f t="shared" si="7"/>
        <v>435.21</v>
      </c>
      <c r="BI6" s="35">
        <f t="shared" si="7"/>
        <v>419.65</v>
      </c>
      <c r="BJ6" s="34">
        <f t="shared" si="7"/>
        <v>0</v>
      </c>
      <c r="BK6" s="35">
        <f t="shared" si="7"/>
        <v>1673.47</v>
      </c>
      <c r="BL6" s="35">
        <f t="shared" si="7"/>
        <v>1298.9100000000001</v>
      </c>
      <c r="BM6" s="35">
        <f t="shared" si="7"/>
        <v>1243.71</v>
      </c>
      <c r="BN6" s="35">
        <f t="shared" si="7"/>
        <v>1194.1500000000001</v>
      </c>
      <c r="BO6" s="35">
        <f t="shared" si="7"/>
        <v>1206.79</v>
      </c>
      <c r="BP6" s="34" t="str">
        <f>IF(BP7="","",IF(BP7="-","【-】","【"&amp;SUBSTITUTE(TEXT(BP7,"#,##0.00"),"-","△")&amp;"】"))</f>
        <v>【1,218.70】</v>
      </c>
      <c r="BQ6" s="35">
        <f>IF(BQ7="",NA(),BQ7)</f>
        <v>61.94</v>
      </c>
      <c r="BR6" s="35">
        <f t="shared" ref="BR6:BZ6" si="8">IF(BR7="",NA(),BR7)</f>
        <v>61.91</v>
      </c>
      <c r="BS6" s="35">
        <f t="shared" si="8"/>
        <v>72.02</v>
      </c>
      <c r="BT6" s="35">
        <f t="shared" si="8"/>
        <v>62.68</v>
      </c>
      <c r="BU6" s="35">
        <f t="shared" si="8"/>
        <v>61.92</v>
      </c>
      <c r="BV6" s="35">
        <f t="shared" si="8"/>
        <v>49.22</v>
      </c>
      <c r="BW6" s="35">
        <f t="shared" si="8"/>
        <v>69.87</v>
      </c>
      <c r="BX6" s="35">
        <f t="shared" si="8"/>
        <v>74.3</v>
      </c>
      <c r="BY6" s="35">
        <f t="shared" si="8"/>
        <v>72.260000000000005</v>
      </c>
      <c r="BZ6" s="35">
        <f t="shared" si="8"/>
        <v>71.84</v>
      </c>
      <c r="CA6" s="34" t="str">
        <f>IF(CA7="","",IF(CA7="-","【-】","【"&amp;SUBSTITUTE(TEXT(CA7,"#,##0.00"),"-","△")&amp;"】"))</f>
        <v>【74.17】</v>
      </c>
      <c r="CB6" s="35">
        <f>IF(CB7="",NA(),CB7)</f>
        <v>361.53</v>
      </c>
      <c r="CC6" s="35">
        <f t="shared" ref="CC6:CK6" si="9">IF(CC7="",NA(),CC7)</f>
        <v>352.75</v>
      </c>
      <c r="CD6" s="35">
        <f t="shared" si="9"/>
        <v>298.26</v>
      </c>
      <c r="CE6" s="35">
        <f t="shared" si="9"/>
        <v>349.79</v>
      </c>
      <c r="CF6" s="35">
        <f t="shared" si="9"/>
        <v>370.91</v>
      </c>
      <c r="CG6" s="35">
        <f t="shared" si="9"/>
        <v>332.02</v>
      </c>
      <c r="CH6" s="35">
        <f t="shared" si="9"/>
        <v>234.96</v>
      </c>
      <c r="CI6" s="35">
        <f t="shared" si="9"/>
        <v>221.81</v>
      </c>
      <c r="CJ6" s="35">
        <f t="shared" si="9"/>
        <v>230.02</v>
      </c>
      <c r="CK6" s="35">
        <f t="shared" si="9"/>
        <v>228.47</v>
      </c>
      <c r="CL6" s="34" t="str">
        <f>IF(CL7="","",IF(CL7="-","【-】","【"&amp;SUBSTITUTE(TEXT(CL7,"#,##0.00"),"-","△")&amp;"】"))</f>
        <v>【218.56】</v>
      </c>
      <c r="CM6" s="35">
        <f>IF(CM7="",NA(),CM7)</f>
        <v>32.24</v>
      </c>
      <c r="CN6" s="35">
        <f t="shared" ref="CN6:CV6" si="10">IF(CN7="",NA(),CN7)</f>
        <v>32.5</v>
      </c>
      <c r="CO6" s="35">
        <f t="shared" si="10"/>
        <v>32.369999999999997</v>
      </c>
      <c r="CP6" s="35">
        <f t="shared" si="10"/>
        <v>30.13</v>
      </c>
      <c r="CQ6" s="35">
        <f t="shared" si="10"/>
        <v>28.68</v>
      </c>
      <c r="CR6" s="35">
        <f t="shared" si="10"/>
        <v>36.65</v>
      </c>
      <c r="CS6" s="35">
        <f t="shared" si="10"/>
        <v>42.9</v>
      </c>
      <c r="CT6" s="35">
        <f t="shared" si="10"/>
        <v>43.36</v>
      </c>
      <c r="CU6" s="35">
        <f t="shared" si="10"/>
        <v>42.56</v>
      </c>
      <c r="CV6" s="35">
        <f t="shared" si="10"/>
        <v>42.47</v>
      </c>
      <c r="CW6" s="34" t="str">
        <f>IF(CW7="","",IF(CW7="-","【-】","【"&amp;SUBSTITUTE(TEXT(CW7,"#,##0.00"),"-","△")&amp;"】"))</f>
        <v>【42.86】</v>
      </c>
      <c r="CX6" s="35">
        <f>IF(CX7="",NA(),CX7)</f>
        <v>84.01</v>
      </c>
      <c r="CY6" s="35">
        <f t="shared" ref="CY6:DG6" si="11">IF(CY7="",NA(),CY7)</f>
        <v>84.45</v>
      </c>
      <c r="CZ6" s="35">
        <f t="shared" si="11"/>
        <v>85.08</v>
      </c>
      <c r="DA6" s="35">
        <f t="shared" si="11"/>
        <v>85.06</v>
      </c>
      <c r="DB6" s="35">
        <f t="shared" si="11"/>
        <v>85.43</v>
      </c>
      <c r="DC6" s="35">
        <f t="shared" si="11"/>
        <v>68.83</v>
      </c>
      <c r="DD6" s="35">
        <f t="shared" si="11"/>
        <v>83.5</v>
      </c>
      <c r="DE6" s="35">
        <f t="shared" si="11"/>
        <v>83.06</v>
      </c>
      <c r="DF6" s="35">
        <f t="shared" si="11"/>
        <v>83.32</v>
      </c>
      <c r="DG6" s="35">
        <f t="shared" si="11"/>
        <v>83.75</v>
      </c>
      <c r="DH6" s="34" t="str">
        <f>IF(DH7="","",IF(DH7="-","【-】","【"&amp;SUBSTITUTE(TEXT(DH7,"#,##0.00"),"-","△")&amp;"】"))</f>
        <v>【84.20】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0.26</v>
      </c>
      <c r="EK6" s="35">
        <f t="shared" si="14"/>
        <v>0.09</v>
      </c>
      <c r="EL6" s="35">
        <f t="shared" si="14"/>
        <v>0.09</v>
      </c>
      <c r="EM6" s="35">
        <f t="shared" si="14"/>
        <v>0.13</v>
      </c>
      <c r="EN6" s="35">
        <f t="shared" si="14"/>
        <v>0.36</v>
      </c>
      <c r="EO6" s="34" t="str">
        <f>IF(EO7="","",IF(EO7="-","【-】","【"&amp;SUBSTITUTE(TEXT(EO7,"#,##0.00"),"-","△")&amp;"】"))</f>
        <v>【0.28】</v>
      </c>
    </row>
    <row r="7" spans="1:145" s="36" customFormat="1" x14ac:dyDescent="0.15">
      <c r="A7" s="28"/>
      <c r="B7" s="37">
        <v>2019</v>
      </c>
      <c r="C7" s="37">
        <v>53279</v>
      </c>
      <c r="D7" s="37">
        <v>47</v>
      </c>
      <c r="E7" s="37">
        <v>17</v>
      </c>
      <c r="F7" s="37">
        <v>4</v>
      </c>
      <c r="G7" s="37">
        <v>0</v>
      </c>
      <c r="H7" s="37" t="s">
        <v>98</v>
      </c>
      <c r="I7" s="37" t="s">
        <v>99</v>
      </c>
      <c r="J7" s="37" t="s">
        <v>100</v>
      </c>
      <c r="K7" s="37" t="s">
        <v>101</v>
      </c>
      <c r="L7" s="37" t="s">
        <v>102</v>
      </c>
      <c r="M7" s="37" t="s">
        <v>103</v>
      </c>
      <c r="N7" s="38" t="s">
        <v>104</v>
      </c>
      <c r="O7" s="38" t="s">
        <v>105</v>
      </c>
      <c r="P7" s="38">
        <v>40.42</v>
      </c>
      <c r="Q7" s="38">
        <v>90</v>
      </c>
      <c r="R7" s="38">
        <v>3774</v>
      </c>
      <c r="S7" s="38">
        <v>2253</v>
      </c>
      <c r="T7" s="38">
        <v>256.72000000000003</v>
      </c>
      <c r="U7" s="38">
        <v>8.7799999999999994</v>
      </c>
      <c r="V7" s="38">
        <v>899</v>
      </c>
      <c r="W7" s="38">
        <v>0.56999999999999995</v>
      </c>
      <c r="X7" s="38">
        <v>1577.19</v>
      </c>
      <c r="Y7" s="38">
        <v>88.77</v>
      </c>
      <c r="Z7" s="38">
        <v>87.97</v>
      </c>
      <c r="AA7" s="38">
        <v>98.15</v>
      </c>
      <c r="AB7" s="38">
        <v>110.61</v>
      </c>
      <c r="AC7" s="38">
        <v>101.4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462.03</v>
      </c>
      <c r="BH7" s="38">
        <v>435.21</v>
      </c>
      <c r="BI7" s="38">
        <v>419.65</v>
      </c>
      <c r="BJ7" s="38">
        <v>0</v>
      </c>
      <c r="BK7" s="38">
        <v>1673.47</v>
      </c>
      <c r="BL7" s="38">
        <v>1298.9100000000001</v>
      </c>
      <c r="BM7" s="38">
        <v>1243.71</v>
      </c>
      <c r="BN7" s="38">
        <v>1194.1500000000001</v>
      </c>
      <c r="BO7" s="38">
        <v>1206.79</v>
      </c>
      <c r="BP7" s="38">
        <v>1218.7</v>
      </c>
      <c r="BQ7" s="38">
        <v>61.94</v>
      </c>
      <c r="BR7" s="38">
        <v>61.91</v>
      </c>
      <c r="BS7" s="38">
        <v>72.02</v>
      </c>
      <c r="BT7" s="38">
        <v>62.68</v>
      </c>
      <c r="BU7" s="38">
        <v>61.92</v>
      </c>
      <c r="BV7" s="38">
        <v>49.22</v>
      </c>
      <c r="BW7" s="38">
        <v>69.87</v>
      </c>
      <c r="BX7" s="38">
        <v>74.3</v>
      </c>
      <c r="BY7" s="38">
        <v>72.260000000000005</v>
      </c>
      <c r="BZ7" s="38">
        <v>71.84</v>
      </c>
      <c r="CA7" s="38">
        <v>74.17</v>
      </c>
      <c r="CB7" s="38">
        <v>361.53</v>
      </c>
      <c r="CC7" s="38">
        <v>352.75</v>
      </c>
      <c r="CD7" s="38">
        <v>298.26</v>
      </c>
      <c r="CE7" s="38">
        <v>349.79</v>
      </c>
      <c r="CF7" s="38">
        <v>370.91</v>
      </c>
      <c r="CG7" s="38">
        <v>332.02</v>
      </c>
      <c r="CH7" s="38">
        <v>234.96</v>
      </c>
      <c r="CI7" s="38">
        <v>221.81</v>
      </c>
      <c r="CJ7" s="38">
        <v>230.02</v>
      </c>
      <c r="CK7" s="38">
        <v>228.47</v>
      </c>
      <c r="CL7" s="38">
        <v>218.56</v>
      </c>
      <c r="CM7" s="38">
        <v>32.24</v>
      </c>
      <c r="CN7" s="38">
        <v>32.5</v>
      </c>
      <c r="CO7" s="38">
        <v>32.369999999999997</v>
      </c>
      <c r="CP7" s="38">
        <v>30.13</v>
      </c>
      <c r="CQ7" s="38">
        <v>28.68</v>
      </c>
      <c r="CR7" s="38">
        <v>36.65</v>
      </c>
      <c r="CS7" s="38">
        <v>42.9</v>
      </c>
      <c r="CT7" s="38">
        <v>43.36</v>
      </c>
      <c r="CU7" s="38">
        <v>42.56</v>
      </c>
      <c r="CV7" s="38">
        <v>42.47</v>
      </c>
      <c r="CW7" s="38">
        <v>42.86</v>
      </c>
      <c r="CX7" s="38">
        <v>84.01</v>
      </c>
      <c r="CY7" s="38">
        <v>84.45</v>
      </c>
      <c r="CZ7" s="38">
        <v>85.08</v>
      </c>
      <c r="DA7" s="38">
        <v>85.06</v>
      </c>
      <c r="DB7" s="38">
        <v>85.43</v>
      </c>
      <c r="DC7" s="38">
        <v>68.83</v>
      </c>
      <c r="DD7" s="38">
        <v>83.5</v>
      </c>
      <c r="DE7" s="38">
        <v>83.06</v>
      </c>
      <c r="DF7" s="38">
        <v>83.32</v>
      </c>
      <c r="DG7" s="38">
        <v>83.75</v>
      </c>
      <c r="DH7" s="38">
        <v>84.2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0.26</v>
      </c>
      <c r="EK7" s="38">
        <v>0.09</v>
      </c>
      <c r="EL7" s="38">
        <v>0.09</v>
      </c>
      <c r="EM7" s="38">
        <v>0.13</v>
      </c>
      <c r="EN7" s="38">
        <v>0.36</v>
      </c>
      <c r="EO7" s="38">
        <v>0.28000000000000003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岩谷　侑哉</cp:lastModifiedBy>
  <cp:lastPrinted>2021-01-22T06:17:55Z</cp:lastPrinted>
  <dcterms:created xsi:type="dcterms:W3CDTF">2020-12-04T02:52:58Z</dcterms:created>
  <dcterms:modified xsi:type="dcterms:W3CDTF">2021-02-26T06:10:35Z</dcterms:modified>
  <cp:category/>
</cp:coreProperties>
</file>