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令和2年度\秋田県市町村課\経営比較分析表の分析等について（依頼）\"/>
    </mc:Choice>
  </mc:AlternateContent>
  <xr:revisionPtr revIDLastSave="0" documentId="13_ncr:1_{47BDD392-F22D-4E92-97ED-87C29BBACDFC}" xr6:coauthVersionLast="43" xr6:coauthVersionMax="43" xr10:uidLastSave="{00000000-0000-0000-0000-000000000000}"/>
  <workbookProtection workbookAlgorithmName="SHA-512" workbookHashValue="S1SwJOUuipnhrmDK8ogDPPmAGgeNc+HvdcLSCxbWfAXVyfmosKx4JLF1YvTspGxZ8Nrgh+Sfcna3FbCMvIfkFw==" workbookSaltValue="pYEk7n71th3BMcJ8ZXbry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T6" i="5"/>
  <c r="S6" i="5"/>
  <c r="R6" i="5"/>
  <c r="AD10" i="4" s="1"/>
  <c r="Q6" i="5"/>
  <c r="W10" i="4" s="1"/>
  <c r="P6" i="5"/>
  <c r="P10" i="4" s="1"/>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BB10" i="4"/>
  <c r="AL10" i="4"/>
  <c r="I10" i="4"/>
  <c r="BB8" i="4"/>
  <c r="AT8" i="4"/>
  <c r="AL8" i="4"/>
  <c r="W8" i="4"/>
  <c r="B6"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<sst xmlns="http://schemas.openxmlformats.org/spreadsheetml/2006/main" count="236" uniqueCount="119">
  <si>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</si>
  <si>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</si>
  <si>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</si>
  <si>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</si>
  <si>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</si>
  <si>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</si>
  <si>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</si>
  <si>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</si>
  <si>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</si>
  <si>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</si>
  <si>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</si>
  <si>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</si>
  <si>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</si>
  <si>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</si>
  <si>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</si>
  <si>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</si>
  <si>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</si>
  <si>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</si>
  <si>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</si>
  <si>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</si>
  <si>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</si>
  <si>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</si>
  <si>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</si>
  <si>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</si>
  <si>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</si>
  <si>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</si>
  <si>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</si>
  <si>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</si>
  <si>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</si>
  <si>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</si>
  <si>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</si>
  <si>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</si>
  <si>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</si>
  <si>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</si>
  <si>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</si>
  <si>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</si>
  <si>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</si>
  <si>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</si>
  <si>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</si>
  <si>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</si>
  <si>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</si>
  <si>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</si>
  <si>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</si>
  <si>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</si>
  <si>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</si>
  <si>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</si>
  <si>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</si>
  <si>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</si>
  <si>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</si>
  <si>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</si>
  <si>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</si>
  <si>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</si>
  <si>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</si>
  <si>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</si>
  <si>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</si>
  <si>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</si>
  <si>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</si>
  <si>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</si>
  <si>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</si>
  <si>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</si>
  <si>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</si>
  <si>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</si>
  <si>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</si>
  <si>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</si>
  <si>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</si>
  <si>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</si>
  <si>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</si>
  <si>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</si>
  <si>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</si>
  <si>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</si>
  <si>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</si>
  <si>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</si>
  <si>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</si>
  <si>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</si>
  <si>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</si>
  <si>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</si>
  <si>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</si>
  <si>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</si>
  <si>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</si>
  <si>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</si>
  <si>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</si>
  <si>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</si>
  <si>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</si>
  <si>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</si>
  <si>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</si>
  <si>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</si>
  <si>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</si>
  <si>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</si>
  <si>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</si>
  <si>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</si>
  <si>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</si>
  <si>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</si>
  <si>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</si>
  <si>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</si>
  <si>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</si>
  <si>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</si>
  <si>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</si>
  <si>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</si>
  <si>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</si>
  <si>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</si>
  <si>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</si>
  <si>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</si>
  <si>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</si>
  <si>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</si>
  <si>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</si>
  <si>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</si>
  <si>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</si>
  <si>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</si>
  <si>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</si>
  <si>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</si>
  <si>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</si>
  <si>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</si>
  <si>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</si>
  <si>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</si>
  <si>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</si>
  <si>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</si>
  <si>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村内に整備された４地区の処理場は、供用開始から古いもので２５年以上経過しているが、管路は耐用年数からみても当面更新する予定はない。
　平成２７年度に実施した施設機能診断調査及び最適整備構想に基づき、統廃合により効率的な更新に努める。</t>
    <phoneticPr fontId="4"/>
  </si>
  <si>
    <t>　基準外繰入金の増加により多くの項目で改善が見られたが、一般会計からの繰入金に依存する体制は変わらず、人口減少による使用料の減少が見られるため厳しい運営状況となっている。
　供用開始からそれぞれ相当期間が経過し、順に更新時期を迎える。最適整備構想に基づき、低い施設利用率の解消も考慮し、平成３０年度から隣接する下水道施設との統合計画が始まる等、効率的な事業運営を進めていく。</t>
    <phoneticPr fontId="4"/>
  </si>
  <si>
    <t>　財源構成は、歳出総額に対する使用料収入が占める割合が約３７％ほどで、残り約６３％を一般会計繰入金で賄われている。経費の内訳は償還金及び人件費が全体の約６２％であり、一般会計繰入金が充てられている。
　収益的支出比率は、総費用の増加等により前年度から約２．５％減少したが、１００％以上をキープできた。経費回収率は汚水処理費の増加等により約８．９％減少したものの、全国及び類似団体平均値を上回る結果となった。
　汚水処理原価は前年度より１０．５円増加したが、全国及び類似団体平均値より低い数値となった。施設利用率は約１．７％増加し全国及び類似団体平均値をわずかに上回り、近年は継続した改善が見られる。
　水洗化率については、すべての計画区域が整備済みのため、高い水準で推移している。近年は人口推移により、９４％～９５％台で僅かに増減している。</t>
    <rPh sb="110" eb="113">
      <t>ソウヒヨウ</t>
    </rPh>
    <rPh sb="130" eb="132">
      <t>ゲンショウ</t>
    </rPh>
    <rPh sb="140" eb="142">
      <t>イジョウ</t>
    </rPh>
    <rPh sb="156" eb="158">
      <t>オスイ</t>
    </rPh>
    <rPh sb="158" eb="160">
      <t>ショリ</t>
    </rPh>
    <rPh sb="160" eb="161">
      <t>ヒ</t>
    </rPh>
    <rPh sb="162" eb="164">
      <t>ゾウカ</t>
    </rPh>
    <rPh sb="164" eb="165">
      <t>ナド</t>
    </rPh>
    <rPh sb="173" eb="175">
      <t>ゲンショウ</t>
    </rPh>
    <rPh sb="222" eb="224">
      <t>ゾウカ</t>
    </rPh>
    <rPh sb="252" eb="254">
      <t>リヨウ</t>
    </rPh>
    <rPh sb="284" eb="286">
      <t>キンネン</t>
    </rPh>
    <rPh sb="287" eb="289">
      <t>ケイゾク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</si>
</sst>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CC6-474F-ABE9-7D6F0684AA0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5CC6-474F-ABE9-7D6F0684AA0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48.61</c:v>
                </c:pt>
                <c:pt idx="1">
                  <c:v>46.82</c:v>
                </c:pt>
                <c:pt idx="2">
                  <c:v>49.28</c:v>
                </c:pt>
                <c:pt idx="3">
                  <c:v>50.39</c:v>
                </c:pt>
                <c:pt idx="4">
                  <c:v>52.06</c:v>
                </c:pt>
              </c:numCache>
            </c:numRef>
          </c:val>
          <c:extLst>
            <c:ext xmlns:c16="http://schemas.microsoft.com/office/drawing/2014/chart" uri="{C3380CC4-5D6E-409C-BE32-E72D297353CC}">
              <c16:uniqueId val="{00000000-0E1A-4A0E-8612-7DC8D1506F9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0E1A-4A0E-8612-7DC8D1506F9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94.39</c:v>
                </c:pt>
                <c:pt idx="1">
                  <c:v>94.82</c:v>
                </c:pt>
                <c:pt idx="2">
                  <c:v>95.2</c:v>
                </c:pt>
                <c:pt idx="3">
                  <c:v>94.8</c:v>
                </c:pt>
                <c:pt idx="4">
                  <c:v>95</c:v>
                </c:pt>
              </c:numCache>
            </c:numRef>
          </c:val>
          <c:extLst>
            <c:ext xmlns:c16="http://schemas.microsoft.com/office/drawing/2014/chart" uri="{C3380CC4-5D6E-409C-BE32-E72D297353CC}">
              <c16:uniqueId val="{00000000-CD6D-47F4-B964-C399DF129D1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CD6D-47F4-B964-C399DF129D1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83.3</c:v>
                </c:pt>
                <c:pt idx="1">
                  <c:v>86.05</c:v>
                </c:pt>
                <c:pt idx="2">
                  <c:v>97.68</c:v>
                </c:pt>
                <c:pt idx="3">
                  <c:v>103.33</c:v>
                </c:pt>
                <c:pt idx="4">
                  <c:v>100.81</c:v>
                </c:pt>
              </c:numCache>
            </c:numRef>
          </c:val>
          <c:extLst>
            <c:ext xmlns:c16="http://schemas.microsoft.com/office/drawing/2014/chart" uri="{C3380CC4-5D6E-409C-BE32-E72D297353CC}">
              <c16:uniqueId val="{00000000-A4EB-4CFB-A11D-F48217B7C25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EB-4CFB-A11D-F48217B7C25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85-4090-84CE-901A56FF2F1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85-4090-84CE-901A56FF2F1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EA-4914-9B3E-629E557EB2A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EA-4914-9B3E-629E557EB2A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34B-4674-B9B9-91DFB681A36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34B-4674-B9B9-91DFB681A36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75-49FB-96C0-4FE4FD3E40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75-49FB-96C0-4FE4FD3E40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
                  <c:v>0</c:v>
                </c:pt>
                <c:pt idx="1">
                  <c:v>627.15</c:v>
                </c:pt>
                <c:pt idx="2">
                  <c:v>585.22</c:v>
                </c:pt>
                <c:pt idx="3">
                  <c:v>534.48</c:v>
                </c:pt>
                <c:pt idx="4" formatCode="#,##0.00;&quot;△&quot;#,##0.00">
                  <c:v>0</c:v>
                </c:pt>
              </c:numCache>
            </c:numRef>
          </c:val>
          <c:extLst>
            <c:ext xmlns:c16="http://schemas.microsoft.com/office/drawing/2014/chart" uri="{C3380CC4-5D6E-409C-BE32-E72D297353CC}">
              <c16:uniqueId val="{00000000-6A22-45D9-9820-C1227F840B1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6A22-45D9-9820-C1227F840B1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48.26</c:v>
                </c:pt>
                <c:pt idx="1">
                  <c:v>47.12</c:v>
                </c:pt>
                <c:pt idx="2">
                  <c:v>72.89</c:v>
                </c:pt>
                <c:pt idx="3">
                  <c:v>83.25</c:v>
                </c:pt>
                <c:pt idx="4">
                  <c:v>74.349999999999994</c:v>
                </c:pt>
              </c:numCache>
            </c:numRef>
          </c:val>
          <c:extLst>
            <c:ext xmlns:c16="http://schemas.microsoft.com/office/drawing/2014/chart" uri="{C3380CC4-5D6E-409C-BE32-E72D297353CC}">
              <c16:uniqueId val="{00000000-C8C5-4D41-AB5F-F03335C668D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C8C5-4D41-AB5F-F03335C668D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317.73</c:v>
                </c:pt>
                <c:pt idx="1">
                  <c:v>339.06</c:v>
                </c:pt>
                <c:pt idx="2">
                  <c:v>211.23</c:v>
                </c:pt>
                <c:pt idx="3">
                  <c:v>170.13</c:v>
                </c:pt>
                <c:pt idx="4">
                  <c:v>180.58</c:v>
                </c:pt>
              </c:numCache>
            </c:numRef>
          </c:val>
          <c:extLst>
            <c:ext xmlns:c16="http://schemas.microsoft.com/office/drawing/2014/chart" uri="{C3380CC4-5D6E-409C-BE32-E72D297353CC}">
              <c16:uniqueId val="{00000000-8B1D-4DA4-B989-59572E27A21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8B1D-4DA4-B989-59572E27A21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election activeCell="CK57" sqref="CJ57:CK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上小阿仁村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2253</v>
      </c>
      <c r="AM8" s="51"/>
      <c r="AN8" s="51"/>
      <c r="AO8" s="51"/>
      <c r="AP8" s="51"/>
      <c r="AQ8" s="51"/>
      <c r="AR8" s="51"/>
      <c r="AS8" s="51"/>
      <c r="AT8" s="46">
        <f>データ!T6</f>
        <v>256.72000000000003</v>
      </c>
      <c r="AU8" s="46"/>
      <c r="AV8" s="46"/>
      <c r="AW8" s="46"/>
      <c r="AX8" s="46"/>
      <c r="AY8" s="46"/>
      <c r="AZ8" s="46"/>
      <c r="BA8" s="46"/>
      <c r="BB8" s="46">
        <f>データ!U6</f>
        <v>8.7799999999999994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44.96</v>
      </c>
      <c r="Q10" s="46"/>
      <c r="R10" s="46"/>
      <c r="S10" s="46"/>
      <c r="T10" s="46"/>
      <c r="U10" s="46"/>
      <c r="V10" s="46"/>
      <c r="W10" s="46">
        <f>データ!Q6</f>
        <v>90</v>
      </c>
      <c r="X10" s="46"/>
      <c r="Y10" s="46"/>
      <c r="Z10" s="46"/>
      <c r="AA10" s="46"/>
      <c r="AB10" s="46"/>
      <c r="AC10" s="46"/>
      <c r="AD10" s="51">
        <f>データ!R6</f>
        <v>3774</v>
      </c>
      <c r="AE10" s="51"/>
      <c r="AF10" s="51"/>
      <c r="AG10" s="51"/>
      <c r="AH10" s="51"/>
      <c r="AI10" s="51"/>
      <c r="AJ10" s="51"/>
      <c r="AK10" s="2"/>
      <c r="AL10" s="51">
        <f>データ!V6</f>
        <v>1000</v>
      </c>
      <c r="AM10" s="51"/>
      <c r="AN10" s="51"/>
      <c r="AO10" s="51"/>
      <c r="AP10" s="51"/>
      <c r="AQ10" s="51"/>
      <c r="AR10" s="51"/>
      <c r="AS10" s="51"/>
      <c r="AT10" s="46">
        <f>データ!W6</f>
        <v>0.94</v>
      </c>
      <c r="AU10" s="46"/>
      <c r="AV10" s="46"/>
      <c r="AW10" s="46"/>
      <c r="AX10" s="46"/>
      <c r="AY10" s="46"/>
      <c r="AZ10" s="46"/>
      <c r="BA10" s="46"/>
      <c r="BB10" s="46">
        <f>データ!X6</f>
        <v>1063.83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44</v>
      </c>
      <c r="N86" s="26" t="s">
        <v>43</v>
      </c>
      <c r="O86" s="26" t="str">
        <f>データ!EO6</f>
        <v>【0.02】</v>
      </c>
    </row>
  </sheetData>
  <sheetProtection algorithmName="SHA-512" hashValue="OK6HMCs0KHQZtChvWBDQ3A3HOEdBArz7J+/RvMJWZQnTZn2wFVh8/6kEs3OXeu8VEXDMPfUOj7bHxNzyTD9yxA==" saltValue="Kits930/onfn/fyg5POUz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53279</v>
      </c>
      <c r="D6" s="33">
        <f t="shared" si="3"/>
        <v>47</v>
      </c>
      <c r="E6" s="33">
        <f t="shared" si="3"/>
        <v>17</v>
      </c>
      <c r="F6" s="33">
        <f t="shared" si="3"/>
        <v>5</v>
      </c>
      <c r="G6" s="33">
        <f t="shared" si="3"/>
        <v>0</v>
      </c>
      <c r="H6" s="33" t="str">
        <f t="shared" si="3"/>
        <v>秋田県　上小阿仁村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44.96</v>
      </c>
      <c r="Q6" s="34">
        <f t="shared" si="3"/>
        <v>90</v>
      </c>
      <c r="R6" s="34">
        <f t="shared" si="3"/>
        <v>3774</v>
      </c>
      <c r="S6" s="34">
        <f t="shared" si="3"/>
        <v>2253</v>
      </c>
      <c r="T6" s="34">
        <f t="shared" si="3"/>
        <v>256.72000000000003</v>
      </c>
      <c r="U6" s="34">
        <f t="shared" si="3"/>
        <v>8.7799999999999994</v>
      </c>
      <c r="V6" s="34">
        <f t="shared" si="3"/>
        <v>1000</v>
      </c>
      <c r="W6" s="34">
        <f t="shared" si="3"/>
        <v>0.94</v>
      </c>
      <c r="X6" s="34">
        <f t="shared" si="3"/>
        <v>1063.83</v>
      </c>
      <c r="Y6" s="35">
        <f>IF(Y7="",NA(),Y7)</f>
        <v>83.3</v>
      </c>
      <c r="Z6" s="35">
        <f t="shared" ref="Z6:AH6" si="4">IF(Z7="",NA(),Z7)</f>
        <v>86.05</v>
      </c>
      <c r="AA6" s="35">
        <f t="shared" si="4"/>
        <v>97.68</v>
      </c>
      <c r="AB6" s="35">
        <f t="shared" si="4"/>
        <v>103.33</v>
      </c>
      <c r="AC6" s="35">
        <f t="shared" si="4"/>
        <v>100.81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627.15</v>
      </c>
      <c r="BH6" s="35">
        <f t="shared" si="7"/>
        <v>585.22</v>
      </c>
      <c r="BI6" s="35">
        <f t="shared" si="7"/>
        <v>534.48</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48.26</v>
      </c>
      <c r="BR6" s="35">
        <f t="shared" ref="BR6:BZ6" si="8">IF(BR7="",NA(),BR7)</f>
        <v>47.12</v>
      </c>
      <c r="BS6" s="35">
        <f t="shared" si="8"/>
        <v>72.89</v>
      </c>
      <c r="BT6" s="35">
        <f t="shared" si="8"/>
        <v>83.25</v>
      </c>
      <c r="BU6" s="35">
        <f t="shared" si="8"/>
        <v>74.349999999999994</v>
      </c>
      <c r="BV6" s="35">
        <f t="shared" si="8"/>
        <v>52.19</v>
      </c>
      <c r="BW6" s="35">
        <f t="shared" si="8"/>
        <v>55.32</v>
      </c>
      <c r="BX6" s="35">
        <f t="shared" si="8"/>
        <v>59.8</v>
      </c>
      <c r="BY6" s="35">
        <f t="shared" si="8"/>
        <v>57.77</v>
      </c>
      <c r="BZ6" s="35">
        <f t="shared" si="8"/>
        <v>57.31</v>
      </c>
      <c r="CA6" s="34" t="str">
        <f>IF(CA7="","",IF(CA7="-","【-】","【"&amp;SUBSTITUTE(TEXT(CA7,"#,##0.00"),"-","△")&amp;"】"))</f>
        <v>【59.59】</v>
      </c>
      <c r="CB6" s="35">
        <f>IF(CB7="",NA(),CB7)</f>
        <v>317.73</v>
      </c>
      <c r="CC6" s="35">
        <f t="shared" ref="CC6:CK6" si="9">IF(CC7="",NA(),CC7)</f>
        <v>339.06</v>
      </c>
      <c r="CD6" s="35">
        <f t="shared" si="9"/>
        <v>211.23</v>
      </c>
      <c r="CE6" s="35">
        <f t="shared" si="9"/>
        <v>170.13</v>
      </c>
      <c r="CF6" s="35">
        <f t="shared" si="9"/>
        <v>180.58</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48.61</v>
      </c>
      <c r="CN6" s="35">
        <f t="shared" ref="CN6:CV6" si="10">IF(CN7="",NA(),CN7)</f>
        <v>46.82</v>
      </c>
      <c r="CO6" s="35">
        <f t="shared" si="10"/>
        <v>49.28</v>
      </c>
      <c r="CP6" s="35">
        <f t="shared" si="10"/>
        <v>50.39</v>
      </c>
      <c r="CQ6" s="35">
        <f t="shared" si="10"/>
        <v>52.06</v>
      </c>
      <c r="CR6" s="35">
        <f t="shared" si="10"/>
        <v>52.31</v>
      </c>
      <c r="CS6" s="35">
        <f t="shared" si="10"/>
        <v>60.65</v>
      </c>
      <c r="CT6" s="35">
        <f t="shared" si="10"/>
        <v>51.75</v>
      </c>
      <c r="CU6" s="35">
        <f t="shared" si="10"/>
        <v>50.68</v>
      </c>
      <c r="CV6" s="35">
        <f t="shared" si="10"/>
        <v>50.14</v>
      </c>
      <c r="CW6" s="34" t="str">
        <f>IF(CW7="","",IF(CW7="-","【-】","【"&amp;SUBSTITUTE(TEXT(CW7,"#,##0.00"),"-","△")&amp;"】"))</f>
        <v>【51.30】</v>
      </c>
      <c r="CX6" s="35">
        <f>IF(CX7="",NA(),CX7)</f>
        <v>94.39</v>
      </c>
      <c r="CY6" s="35">
        <f t="shared" ref="CY6:DG6" si="11">IF(CY7="",NA(),CY7)</f>
        <v>94.82</v>
      </c>
      <c r="CZ6" s="35">
        <f t="shared" si="11"/>
        <v>95.2</v>
      </c>
      <c r="DA6" s="35">
        <f t="shared" si="11"/>
        <v>94.8</v>
      </c>
      <c r="DB6" s="35">
        <f t="shared" si="11"/>
        <v>95</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53279</v>
      </c>
      <c r="D7" s="37">
        <v>47</v>
      </c>
      <c r="E7" s="37">
        <v>17</v>
      </c>
      <c r="F7" s="37">
        <v>5</v>
      </c>
      <c r="G7" s="37">
        <v>0</v>
      </c>
      <c r="H7" s="37" t="s">
        <v>97</v>
      </c>
      <c r="I7" s="37" t="s">
        <v>98</v>
      </c>
      <c r="J7" s="37" t="s">
        <v>99</v>
      </c>
      <c r="K7" s="37" t="s">
        <v>100</v>
      </c>
      <c r="L7" s="37" t="s">
        <v>101</v>
      </c>
      <c r="M7" s="37" t="s">
        <v>102</v>
      </c>
      <c r="N7" s="38" t="s">
        <v>103</v>
      </c>
      <c r="O7" s="38" t="s">
        <v>104</v>
      </c>
      <c r="P7" s="38">
        <v>44.96</v>
      </c>
      <c r="Q7" s="38">
        <v>90</v>
      </c>
      <c r="R7" s="38">
        <v>3774</v>
      </c>
      <c r="S7" s="38">
        <v>2253</v>
      </c>
      <c r="T7" s="38">
        <v>256.72000000000003</v>
      </c>
      <c r="U7" s="38">
        <v>8.7799999999999994</v>
      </c>
      <c r="V7" s="38">
        <v>1000</v>
      </c>
      <c r="W7" s="38">
        <v>0.94</v>
      </c>
      <c r="X7" s="38">
        <v>1063.83</v>
      </c>
      <c r="Y7" s="38">
        <v>83.3</v>
      </c>
      <c r="Z7" s="38">
        <v>86.05</v>
      </c>
      <c r="AA7" s="38">
        <v>97.68</v>
      </c>
      <c r="AB7" s="38">
        <v>103.33</v>
      </c>
      <c r="AC7" s="38">
        <v>100.81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627.15</v>
      </c>
      <c r="BH7" s="38">
        <v>585.22</v>
      </c>
      <c r="BI7" s="38">
        <v>534.48</v>
      </c>
      <c r="BJ7" s="38">
        <v>0</v>
      </c>
      <c r="BK7" s="38">
        <v>1081.8</v>
      </c>
      <c r="BL7" s="38">
        <v>974.93</v>
      </c>
      <c r="BM7" s="38">
        <v>855.8</v>
      </c>
      <c r="BN7" s="38">
        <v>789.46</v>
      </c>
      <c r="BO7" s="38">
        <v>826.83</v>
      </c>
      <c r="BP7" s="38">
        <v>765.47</v>
      </c>
      <c r="BQ7" s="38">
        <v>48.26</v>
      </c>
      <c r="BR7" s="38">
        <v>47.12</v>
      </c>
      <c r="BS7" s="38">
        <v>72.89</v>
      </c>
      <c r="BT7" s="38">
        <v>83.25</v>
      </c>
      <c r="BU7" s="38">
        <v>74.349999999999994</v>
      </c>
      <c r="BV7" s="38">
        <v>52.19</v>
      </c>
      <c r="BW7" s="38">
        <v>55.32</v>
      </c>
      <c r="BX7" s="38">
        <v>59.8</v>
      </c>
      <c r="BY7" s="38">
        <v>57.77</v>
      </c>
      <c r="BZ7" s="38">
        <v>57.31</v>
      </c>
      <c r="CA7" s="38">
        <v>59.59</v>
      </c>
      <c r="CB7" s="38">
        <v>317.73</v>
      </c>
      <c r="CC7" s="38">
        <v>339.06</v>
      </c>
      <c r="CD7" s="38">
        <v>211.23</v>
      </c>
      <c r="CE7" s="38">
        <v>170.13</v>
      </c>
      <c r="CF7" s="38">
        <v>180.58</v>
      </c>
      <c r="CG7" s="38">
        <v>296.14</v>
      </c>
      <c r="CH7" s="38">
        <v>283.17</v>
      </c>
      <c r="CI7" s="38">
        <v>263.76</v>
      </c>
      <c r="CJ7" s="38">
        <v>274.35000000000002</v>
      </c>
      <c r="CK7" s="38">
        <v>273.52</v>
      </c>
      <c r="CL7" s="38">
        <v>257.86</v>
      </c>
      <c r="CM7" s="38">
        <v>48.61</v>
      </c>
      <c r="CN7" s="38">
        <v>46.82</v>
      </c>
      <c r="CO7" s="38">
        <v>49.28</v>
      </c>
      <c r="CP7" s="38">
        <v>50.39</v>
      </c>
      <c r="CQ7" s="38">
        <v>52.06</v>
      </c>
      <c r="CR7" s="38">
        <v>52.31</v>
      </c>
      <c r="CS7" s="38">
        <v>60.65</v>
      </c>
      <c r="CT7" s="38">
        <v>51.75</v>
      </c>
      <c r="CU7" s="38">
        <v>50.68</v>
      </c>
      <c r="CV7" s="38">
        <v>50.14</v>
      </c>
      <c r="CW7" s="38">
        <v>51.3</v>
      </c>
      <c r="CX7" s="38">
        <v>94.39</v>
      </c>
      <c r="CY7" s="38">
        <v>94.82</v>
      </c>
      <c r="CZ7" s="38">
        <v>95.2</v>
      </c>
      <c r="DA7" s="38">
        <v>94.8</v>
      </c>
      <c r="DB7" s="38">
        <v>95</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2021-01-22T06:19:36Z</cp:lastPrinted>
  <dcterms:created xsi:type="dcterms:W3CDTF">2020-12-04T03:00:09Z</dcterms:created>
  <dcterms:modified xsi:type="dcterms:W3CDTF">2021-01-25T04:56:42Z</dcterms:modified>
  <cp:category/>
</cp:coreProperties>
</file>